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60" windowWidth="18885" windowHeight="7950"/>
  </bookViews>
  <sheets>
    <sheet name="Sayfa1" sheetId="1" r:id="rId1"/>
    <sheet name="Sayfa2" sheetId="2" r:id="rId2"/>
    <sheet name="Sayfa3" sheetId="3" r:id="rId3"/>
  </sheets>
  <calcPr calcId="101716"/>
</workbook>
</file>

<file path=xl/calcChain.xml><?xml version="1.0" encoding="utf-8"?>
<calcChain xmlns="http://schemas.openxmlformats.org/spreadsheetml/2006/main">
  <c r="I72" i="1"/>
  <c r="G72"/>
  <c r="F72"/>
  <c r="D72"/>
  <c r="I54"/>
  <c r="G54"/>
  <c r="F54"/>
  <c r="D54"/>
  <c r="C34"/>
  <c r="D34"/>
  <c r="F34"/>
  <c r="G34"/>
  <c r="I34"/>
  <c r="I17"/>
  <c r="G17"/>
  <c r="F17"/>
  <c r="D17"/>
  <c r="P72"/>
  <c r="O72"/>
  <c r="M72"/>
  <c r="L72"/>
  <c r="J72"/>
  <c r="C72"/>
  <c r="P54"/>
  <c r="O54"/>
  <c r="M54"/>
  <c r="L54"/>
  <c r="J54"/>
  <c r="C54"/>
  <c r="P34"/>
  <c r="O34"/>
  <c r="M34"/>
  <c r="L34"/>
  <c r="J34"/>
  <c r="G77"/>
  <c r="G76"/>
  <c r="G79"/>
  <c r="R73"/>
  <c r="D76"/>
  <c r="D77"/>
  <c r="D78"/>
  <c r="J76"/>
  <c r="J77"/>
  <c r="J78"/>
  <c r="M76"/>
  <c r="M77"/>
  <c r="M78"/>
  <c r="P76"/>
  <c r="P77"/>
  <c r="P78"/>
  <c r="R78"/>
  <c r="R79"/>
  <c r="R80"/>
  <c r="R81"/>
  <c r="R82"/>
  <c r="E77"/>
  <c r="R77"/>
  <c r="R76"/>
  <c r="D75"/>
  <c r="G75"/>
  <c r="J75"/>
  <c r="M75"/>
  <c r="P75"/>
  <c r="R75"/>
  <c r="G58"/>
  <c r="G59"/>
  <c r="G60"/>
  <c r="R35"/>
  <c r="D38"/>
  <c r="D39"/>
  <c r="D40"/>
  <c r="J38"/>
  <c r="J39"/>
  <c r="J40"/>
  <c r="M38"/>
  <c r="M39"/>
  <c r="M40"/>
  <c r="P38"/>
  <c r="P39"/>
  <c r="P40"/>
  <c r="R40"/>
  <c r="R41"/>
  <c r="R42"/>
  <c r="G39"/>
  <c r="G38"/>
  <c r="G41"/>
  <c r="R43"/>
  <c r="R44"/>
  <c r="M17"/>
  <c r="M21"/>
  <c r="L17"/>
  <c r="M22"/>
  <c r="M23"/>
  <c r="O17"/>
  <c r="P22"/>
  <c r="P17"/>
  <c r="P21"/>
  <c r="P23"/>
  <c r="D21"/>
  <c r="C17"/>
  <c r="D22"/>
  <c r="D23"/>
  <c r="G21"/>
  <c r="G22"/>
  <c r="G23"/>
  <c r="J17"/>
  <c r="J21"/>
  <c r="J22"/>
  <c r="J23"/>
  <c r="R23"/>
  <c r="R18"/>
  <c r="R24"/>
  <c r="R25"/>
  <c r="R26"/>
  <c r="R27"/>
  <c r="E22"/>
  <c r="E39"/>
  <c r="D59"/>
  <c r="E59"/>
  <c r="J59"/>
  <c r="M59"/>
  <c r="P59"/>
  <c r="P58"/>
  <c r="P60"/>
  <c r="D58"/>
  <c r="D60"/>
  <c r="J58"/>
  <c r="J60"/>
  <c r="M58"/>
  <c r="M60"/>
  <c r="R60"/>
  <c r="R55"/>
  <c r="R61"/>
  <c r="R62"/>
  <c r="R63"/>
  <c r="R64"/>
  <c r="R59"/>
  <c r="R58"/>
  <c r="D57"/>
  <c r="G57"/>
  <c r="J57"/>
  <c r="M57"/>
  <c r="P57"/>
  <c r="R57"/>
  <c r="R22"/>
  <c r="R21"/>
  <c r="D20"/>
  <c r="G20"/>
  <c r="J20"/>
  <c r="M20"/>
  <c r="P20"/>
  <c r="R20"/>
  <c r="P37"/>
  <c r="M37"/>
  <c r="J37"/>
  <c r="G37"/>
  <c r="D37"/>
  <c r="R37"/>
  <c r="R39"/>
  <c r="R38"/>
</calcChain>
</file>

<file path=xl/sharedStrings.xml><?xml version="1.0" encoding="utf-8"?>
<sst xmlns="http://schemas.openxmlformats.org/spreadsheetml/2006/main" count="240" uniqueCount="57">
  <si>
    <t>KATMA DEĞER VERGİSİNDE BEYAN VE İNDİRİM MÜESSESESİ</t>
  </si>
  <si>
    <t>MADENCİ</t>
  </si>
  <si>
    <t>METALCİ</t>
  </si>
  <si>
    <t>İMALATÇI</t>
  </si>
  <si>
    <t>TOPTANCI</t>
  </si>
  <si>
    <t>PERAKENDECİ</t>
  </si>
  <si>
    <t>MALİYE</t>
  </si>
  <si>
    <t>ALIM</t>
  </si>
  <si>
    <t>SATIM</t>
  </si>
  <si>
    <t xml:space="preserve">ALIM  </t>
  </si>
  <si>
    <t>MAL FİYATI</t>
  </si>
  <si>
    <t xml:space="preserve">MAL KDV </t>
  </si>
  <si>
    <t xml:space="preserve"> </t>
  </si>
  <si>
    <t>GİDER KDV</t>
  </si>
  <si>
    <t>MATRAH</t>
  </si>
  <si>
    <t>VERGİ</t>
  </si>
  <si>
    <t>İNDİRİM</t>
  </si>
  <si>
    <t>ÖDEME</t>
  </si>
  <si>
    <t>DEVREDEN</t>
  </si>
  <si>
    <t>TOP KDV TAHSİLATI</t>
  </si>
  <si>
    <t xml:space="preserve">KADEMELİ TAHSİL TOP. </t>
  </si>
  <si>
    <t xml:space="preserve">Alım ve satım kdv leri ve tutarları eşit olmak kaydıyla rakamları değiştirip dilediğiniz incelemeleri yapabilirsiniz. </t>
  </si>
  <si>
    <t>FAZLA TAHSİL EDİLEN</t>
  </si>
  <si>
    <t xml:space="preserve">A-    Her kademede ödeme çıkarsa devlet % 18 i tam alıyor, kredi kullanmamış oluyor. </t>
  </si>
  <si>
    <t xml:space="preserve">B- Kademelerden birinde devir olduğunda toplam kdv tahsilatı devir kadar % 18 i yani 180 tl yi GEÇİCİ OLARAK aşıyor. </t>
  </si>
  <si>
    <t>Maliyeye verilen HAKSIZ KREDİ açıkça görülüyor.</t>
  </si>
  <si>
    <t>DEVREDEN KDV TOP.  (KREDİ TOPLAMI)</t>
  </si>
  <si>
    <t xml:space="preserve">FAZLA TAHSİL EDİLEN </t>
  </si>
  <si>
    <t>MALİYENİN İPTAL KARLARI</t>
  </si>
  <si>
    <t>ÖDEDİĞİNİZ HER KURUŞ KDV, SİZİN HAKKINIZDIR. HİÇBİR ŞEKİLDE SINIRLANAMAZ, İPTAL EDİLEMEZ.</t>
  </si>
  <si>
    <t xml:space="preserve">SONUÇ :   </t>
  </si>
  <si>
    <t>Devreden KDV Maliyeye açılmış sınırsız, faizsiz, sonu meçhul kredidir.</t>
  </si>
  <si>
    <t>a</t>
  </si>
  <si>
    <t>b</t>
  </si>
  <si>
    <t>c</t>
  </si>
  <si>
    <t xml:space="preserve">NEREDEYSE KUTSALDIR DİYEBİLİRİZ. SİZİN PARANIZDIR.  İADESİNE DE KISITLAMA GETİRİLEMEZ. </t>
  </si>
  <si>
    <t>GİDER YAZILMASI DAHİ DEVLETİN HAKSIZ KAZANIMIDIR.</t>
  </si>
  <si>
    <t>İNDİRİLEMEYECEK KDV-</t>
  </si>
  <si>
    <t>D-  Hem devreden kdv hem de indirilemezlik sözkonusu olduğunda Maliyenin kazanımları aşağıdaki gibidir.</t>
  </si>
  <si>
    <t>AÇIKLAMA</t>
  </si>
  <si>
    <t>Ömer Bataroğlu</t>
  </si>
  <si>
    <t>www.denetim.com</t>
  </si>
  <si>
    <t>bataroglu@hotmail.com</t>
  </si>
  <si>
    <t>GİD. KDV TAHSİL TOPLAMI</t>
  </si>
  <si>
    <t>Satılan mamul mala değer katma aşamalarında TÜCCARLA ORTAKLAŞA yapılan vergilemeni seyrini tabloda görebiliriz.</t>
  </si>
  <si>
    <t xml:space="preserve">tüccarın sırtına yükleniyor.  Sonuç itibariyle GİZLİ EK VERGİLEME yapılmış oluyor. </t>
  </si>
  <si>
    <t xml:space="preserve">C-   Maliyenin ödenmiş kdvlerin bir kısmının indirilmesine engel olduğu durumlarda KDV tahsili  </t>
  </si>
  <si>
    <t xml:space="preserve"> d </t>
  </si>
  <si>
    <t xml:space="preserve">İndirilemeyecek kdv Tüccar üzerine doğrudan EK vergileme olarak yüklenmektedir. </t>
  </si>
  <si>
    <t>İndirilemeyecek kdv nin gider yazılabilmesi EK vergilemeyi GELİR-KURUM vergisi oranında azaltır, kaldırmaz</t>
  </si>
  <si>
    <t>İade hakkına getirilen her türlü sınırlama a şıkkındakinden daha beter sonsuz kredidir.</t>
  </si>
  <si>
    <t>Mükelleflerin son dönem ELEKTRİK faturalarından birinin ertesi yıla kalmasıyla, indirilemeyecek kdv O56 hücresine</t>
  </si>
  <si>
    <t>eklenmiştir. .  P59 deki indirim satırında dikkate alınmaktadır.</t>
  </si>
  <si>
    <t xml:space="preserve">Oranlar farazidir. İstenildiği gibi değiştirilebilir. Mantığına sadık kalındıktan sonra maliyenin eline geçen nihai vergi aynı kalır. </t>
  </si>
  <si>
    <t>Perakende fiyatı 1.000 TL olan bir düzine kalorifer peteklerinin tahmini kdv vergilemesi..</t>
  </si>
  <si>
    <t>Istanbul Fatih</t>
  </si>
  <si>
    <t>Yeminli Mali Müşavir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</si>
</sst>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u/>
      <sz val="14"/>
      <color indexed="8"/>
      <name val="Calibri"/>
      <family val="2"/>
      <charset val="162"/>
    </font>
    <font>
      <u/>
      <sz val="11"/>
      <color indexed="12"/>
      <name val="Calibri"/>
      <family val="2"/>
      <charset val="162"/>
    </font>
    <font>
      <u/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Fill="1" applyBorder="1"/>
    <xf numFmtId="0" fontId="2" fillId="0" borderId="0" xfId="0" applyFont="1"/>
    <xf numFmtId="0" fontId="0" fillId="0" borderId="0" xfId="0" applyBorder="1"/>
    <xf numFmtId="0" fontId="0" fillId="2" borderId="0" xfId="0" applyFill="1"/>
    <xf numFmtId="0" fontId="0" fillId="3" borderId="0" xfId="0" applyFill="1"/>
    <xf numFmtId="0" fontId="4" fillId="0" borderId="0" xfId="0" applyFont="1"/>
    <xf numFmtId="164" fontId="0" fillId="0" borderId="2" xfId="0" applyNumberFormat="1" applyBorder="1"/>
    <xf numFmtId="164" fontId="1" fillId="0" borderId="2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64" fontId="3" fillId="0" borderId="2" xfId="0" applyNumberFormat="1" applyFont="1" applyBorder="1"/>
    <xf numFmtId="0" fontId="5" fillId="0" borderId="0" xfId="0" applyFont="1"/>
    <xf numFmtId="0" fontId="6" fillId="0" borderId="0" xfId="1" applyAlignment="1" applyProtection="1"/>
    <xf numFmtId="0" fontId="7" fillId="0" borderId="1" xfId="0" applyFont="1" applyBorder="1"/>
    <xf numFmtId="0" fontId="7" fillId="0" borderId="0" xfId="0" applyFont="1" applyBorder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taroglu@hotmail.com" TargetMode="External"/><Relationship Id="rId1" Type="http://schemas.openxmlformats.org/officeDocument/2006/relationships/hyperlink" Target="http://www.denet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102"/>
  <sheetViews>
    <sheetView tabSelected="1" topLeftCell="A88" workbookViewId="0">
      <selection activeCell="C99" sqref="C99"/>
    </sheetView>
  </sheetViews>
  <sheetFormatPr defaultRowHeight="15"/>
  <cols>
    <col min="1" max="1" width="11.140625" customWidth="1"/>
    <col min="2" max="2" width="2.28515625" customWidth="1"/>
    <col min="3" max="3" width="11" bestFit="1" customWidth="1"/>
    <col min="5" max="5" width="1.5703125" customWidth="1"/>
    <col min="8" max="8" width="1.85546875" customWidth="1"/>
    <col min="11" max="11" width="2.140625" customWidth="1"/>
    <col min="14" max="14" width="2.140625" customWidth="1"/>
    <col min="17" max="17" width="2.42578125" customWidth="1"/>
    <col min="18" max="18" width="8.85546875" style="9" customWidth="1"/>
  </cols>
  <sheetData>
    <row r="3" spans="1:26" ht="18.75">
      <c r="D3" s="14" t="s">
        <v>0</v>
      </c>
    </row>
    <row r="5" spans="1:26">
      <c r="A5" t="s">
        <v>39</v>
      </c>
      <c r="C5" t="s">
        <v>44</v>
      </c>
    </row>
    <row r="6" spans="1:26">
      <c r="C6" t="s">
        <v>21</v>
      </c>
      <c r="R6" s="10"/>
      <c r="S6" s="3"/>
    </row>
    <row r="7" spans="1:26" s="2" customFormat="1" ht="15.75" thickBot="1">
      <c r="A7"/>
      <c r="B7"/>
      <c r="C7" t="s">
        <v>53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9"/>
      <c r="S7"/>
      <c r="T7" s="5"/>
      <c r="U7" s="5"/>
      <c r="V7" s="5"/>
      <c r="W7" s="5"/>
      <c r="X7" s="5"/>
      <c r="Y7" s="5"/>
      <c r="Z7" s="5"/>
    </row>
    <row r="8" spans="1:26" s="5" customFormat="1">
      <c r="A8"/>
      <c r="B8"/>
      <c r="C8" t="s">
        <v>54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9"/>
      <c r="S8"/>
    </row>
    <row r="9" spans="1:26" s="5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9"/>
      <c r="S9"/>
    </row>
    <row r="10" spans="1:26" ht="18.75">
      <c r="C10" s="14" t="s">
        <v>23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>
      <c r="G12" t="s">
        <v>12</v>
      </c>
    </row>
    <row r="14" spans="1:26">
      <c r="B14" t="s">
        <v>12</v>
      </c>
      <c r="C14" t="s">
        <v>1</v>
      </c>
      <c r="D14" s="1"/>
      <c r="E14" s="1"/>
      <c r="F14" t="s">
        <v>2</v>
      </c>
      <c r="G14" s="1"/>
      <c r="H14" s="1"/>
      <c r="I14" t="s">
        <v>3</v>
      </c>
      <c r="J14" s="1"/>
      <c r="K14" s="1"/>
      <c r="L14" t="s">
        <v>4</v>
      </c>
      <c r="M14" s="1"/>
      <c r="N14" s="1"/>
      <c r="O14" t="s">
        <v>5</v>
      </c>
      <c r="P14" s="1"/>
      <c r="R14" s="10" t="s">
        <v>6</v>
      </c>
    </row>
    <row r="15" spans="1:26" ht="15.75" thickBot="1">
      <c r="A15" s="2"/>
      <c r="B15" s="2"/>
      <c r="C15" s="2" t="s">
        <v>7</v>
      </c>
      <c r="D15" s="2" t="s">
        <v>8</v>
      </c>
      <c r="E15" s="2"/>
      <c r="F15" s="2" t="s">
        <v>9</v>
      </c>
      <c r="G15" s="2" t="s">
        <v>8</v>
      </c>
      <c r="H15" s="2"/>
      <c r="I15" s="2" t="s">
        <v>7</v>
      </c>
      <c r="J15" s="2" t="s">
        <v>8</v>
      </c>
      <c r="K15" s="2"/>
      <c r="L15" s="2" t="s">
        <v>7</v>
      </c>
      <c r="M15" s="2" t="s">
        <v>8</v>
      </c>
      <c r="N15" s="2"/>
      <c r="O15" s="2" t="s">
        <v>7</v>
      </c>
      <c r="P15" s="2" t="s">
        <v>8</v>
      </c>
      <c r="Q15" s="2"/>
      <c r="R15" s="11"/>
      <c r="S15" s="2"/>
      <c r="T15" s="2"/>
    </row>
    <row r="16" spans="1:26">
      <c r="A16" t="s">
        <v>10</v>
      </c>
      <c r="C16">
        <v>200</v>
      </c>
      <c r="D16">
        <v>300</v>
      </c>
      <c r="F16">
        <v>300</v>
      </c>
      <c r="G16">
        <v>350</v>
      </c>
      <c r="I16">
        <v>350</v>
      </c>
      <c r="J16">
        <v>650</v>
      </c>
      <c r="L16">
        <v>650</v>
      </c>
      <c r="M16">
        <v>750</v>
      </c>
      <c r="O16">
        <v>750</v>
      </c>
      <c r="P16">
        <v>1000</v>
      </c>
    </row>
    <row r="17" spans="1:20">
      <c r="A17" t="s">
        <v>11</v>
      </c>
      <c r="B17" t="s">
        <v>12</v>
      </c>
      <c r="C17" s="6">
        <f>C16*0/100</f>
        <v>0</v>
      </c>
      <c r="D17" s="6">
        <f>D16*18/100</f>
        <v>54</v>
      </c>
      <c r="E17" s="6" t="s">
        <v>12</v>
      </c>
      <c r="F17" s="7">
        <f>F16*18/100</f>
        <v>54</v>
      </c>
      <c r="G17" s="7">
        <f>G16*18/100</f>
        <v>63</v>
      </c>
      <c r="H17" s="7" t="s">
        <v>12</v>
      </c>
      <c r="I17" s="6">
        <f>I16*18/100</f>
        <v>63</v>
      </c>
      <c r="J17" s="6">
        <f>J16*18/100</f>
        <v>117</v>
      </c>
      <c r="K17" s="6" t="s">
        <v>12</v>
      </c>
      <c r="L17" s="7">
        <f>L16*18/100</f>
        <v>117</v>
      </c>
      <c r="M17" s="7">
        <f>M16*18/100</f>
        <v>135</v>
      </c>
      <c r="N17" s="7" t="s">
        <v>12</v>
      </c>
      <c r="O17" s="6">
        <f>O16*18/100</f>
        <v>135</v>
      </c>
      <c r="P17" s="18">
        <f>P16*18/100</f>
        <v>180</v>
      </c>
    </row>
    <row r="18" spans="1:20">
      <c r="A18" t="s">
        <v>13</v>
      </c>
      <c r="C18">
        <v>6</v>
      </c>
      <c r="F18">
        <v>2</v>
      </c>
      <c r="I18">
        <v>8</v>
      </c>
      <c r="L18">
        <v>5</v>
      </c>
      <c r="O18">
        <v>7</v>
      </c>
      <c r="R18" s="10">
        <f>SUM(C18:Q18)</f>
        <v>28</v>
      </c>
      <c r="S18" t="s">
        <v>43</v>
      </c>
    </row>
    <row r="19" spans="1:20">
      <c r="A19" t="s">
        <v>37</v>
      </c>
      <c r="C19">
        <v>0</v>
      </c>
      <c r="F19">
        <v>0</v>
      </c>
      <c r="I19">
        <v>0</v>
      </c>
      <c r="L19">
        <v>0</v>
      </c>
      <c r="O19">
        <v>0</v>
      </c>
    </row>
    <row r="20" spans="1:20">
      <c r="A20" t="s">
        <v>14</v>
      </c>
      <c r="D20">
        <f>D16</f>
        <v>300</v>
      </c>
      <c r="G20">
        <f>G16</f>
        <v>350</v>
      </c>
      <c r="J20">
        <f>J16</f>
        <v>650</v>
      </c>
      <c r="M20">
        <f>M16</f>
        <v>750</v>
      </c>
      <c r="P20">
        <f>P16</f>
        <v>1000</v>
      </c>
      <c r="R20" s="9">
        <f>SUM(C20:Q20)</f>
        <v>3050</v>
      </c>
      <c r="S20" t="s">
        <v>14</v>
      </c>
    </row>
    <row r="21" spans="1:20">
      <c r="A21" t="s">
        <v>15</v>
      </c>
      <c r="D21">
        <f>D17</f>
        <v>54</v>
      </c>
      <c r="G21">
        <f>G17</f>
        <v>63</v>
      </c>
      <c r="J21">
        <f>J17</f>
        <v>117</v>
      </c>
      <c r="M21">
        <f>M17</f>
        <v>135</v>
      </c>
      <c r="P21">
        <f>P17</f>
        <v>180</v>
      </c>
      <c r="R21" s="9">
        <f>SUM(C21:Q21)</f>
        <v>549</v>
      </c>
      <c r="S21" t="s">
        <v>15</v>
      </c>
    </row>
    <row r="22" spans="1:20">
      <c r="A22" t="s">
        <v>16</v>
      </c>
      <c r="D22">
        <f t="shared" ref="D22:M22" si="0">C17+C18-C19</f>
        <v>6</v>
      </c>
      <c r="E22">
        <f t="shared" si="0"/>
        <v>54</v>
      </c>
      <c r="F22" t="s">
        <v>12</v>
      </c>
      <c r="G22">
        <f t="shared" si="0"/>
        <v>56</v>
      </c>
      <c r="H22" t="s">
        <v>12</v>
      </c>
      <c r="I22" t="s">
        <v>12</v>
      </c>
      <c r="J22">
        <f t="shared" si="0"/>
        <v>71</v>
      </c>
      <c r="K22" t="s">
        <v>12</v>
      </c>
      <c r="L22" t="s">
        <v>12</v>
      </c>
      <c r="M22">
        <f t="shared" si="0"/>
        <v>122</v>
      </c>
      <c r="N22" t="s">
        <v>12</v>
      </c>
      <c r="O22" t="s">
        <v>12</v>
      </c>
      <c r="P22">
        <f>O17+O18-O19</f>
        <v>142</v>
      </c>
      <c r="R22" s="9">
        <f>SUM(C22:Q22)</f>
        <v>451</v>
      </c>
      <c r="S22" t="s">
        <v>16</v>
      </c>
    </row>
    <row r="23" spans="1:20">
      <c r="A23" t="s">
        <v>17</v>
      </c>
      <c r="B23" t="s">
        <v>12</v>
      </c>
      <c r="D23">
        <f>D21-D22</f>
        <v>48</v>
      </c>
      <c r="G23">
        <f>G21-G22</f>
        <v>7</v>
      </c>
      <c r="J23">
        <f>J21-J22</f>
        <v>46</v>
      </c>
      <c r="M23">
        <f>M21-M22</f>
        <v>13</v>
      </c>
      <c r="P23">
        <f>P21-P22</f>
        <v>38</v>
      </c>
      <c r="R23" s="10">
        <f>SUM(B23:Q23)</f>
        <v>152</v>
      </c>
      <c r="S23" t="s">
        <v>20</v>
      </c>
    </row>
    <row r="24" spans="1:20" ht="15.75" thickBot="1">
      <c r="A24" s="2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2">
        <f>R18+R23</f>
        <v>180</v>
      </c>
      <c r="S24" s="2" t="s">
        <v>19</v>
      </c>
      <c r="T24" s="2"/>
    </row>
    <row r="25" spans="1:20">
      <c r="C25" t="s">
        <v>12</v>
      </c>
      <c r="R25" s="10">
        <f>R24-P17</f>
        <v>0</v>
      </c>
      <c r="S25" s="3" t="s">
        <v>22</v>
      </c>
    </row>
    <row r="26" spans="1:20">
      <c r="R26" s="10">
        <f>G24+D24+J24+M24+P24</f>
        <v>0</v>
      </c>
      <c r="S26" s="3" t="s">
        <v>26</v>
      </c>
    </row>
    <row r="27" spans="1:20">
      <c r="R27" s="10">
        <f>R25-R26</f>
        <v>0</v>
      </c>
      <c r="S27" s="3" t="s">
        <v>28</v>
      </c>
    </row>
    <row r="28" spans="1:20" ht="18.75">
      <c r="C28" s="14" t="s">
        <v>24</v>
      </c>
      <c r="D28" s="8"/>
      <c r="E28" s="8"/>
      <c r="F28" s="8"/>
      <c r="G28" s="8"/>
      <c r="H28" s="8"/>
      <c r="I28" s="8"/>
    </row>
    <row r="29" spans="1:20" ht="18.75">
      <c r="C29" s="14" t="s">
        <v>25</v>
      </c>
      <c r="D29" s="8"/>
      <c r="E29" s="8"/>
      <c r="F29" s="8"/>
      <c r="G29" s="8"/>
      <c r="H29" s="8"/>
      <c r="I29" s="8"/>
    </row>
    <row r="31" spans="1:20">
      <c r="B31" t="s">
        <v>12</v>
      </c>
      <c r="C31" t="s">
        <v>1</v>
      </c>
      <c r="D31" s="1"/>
      <c r="E31" s="1"/>
      <c r="F31" t="s">
        <v>2</v>
      </c>
      <c r="G31" s="1"/>
      <c r="H31" s="1"/>
      <c r="I31" t="s">
        <v>3</v>
      </c>
      <c r="J31" s="1"/>
      <c r="K31" s="1"/>
      <c r="L31" t="s">
        <v>4</v>
      </c>
      <c r="M31" s="1"/>
      <c r="N31" s="1"/>
      <c r="O31" t="s">
        <v>5</v>
      </c>
      <c r="P31" s="1"/>
      <c r="R31" s="10" t="s">
        <v>6</v>
      </c>
    </row>
    <row r="32" spans="1:20" ht="15.75" thickBot="1">
      <c r="A32" s="2"/>
      <c r="B32" s="2"/>
      <c r="C32" s="2" t="s">
        <v>7</v>
      </c>
      <c r="D32" s="2" t="s">
        <v>8</v>
      </c>
      <c r="E32" s="2"/>
      <c r="F32" s="2" t="s">
        <v>9</v>
      </c>
      <c r="G32" s="2" t="s">
        <v>8</v>
      </c>
      <c r="H32" s="2"/>
      <c r="I32" s="2" t="s">
        <v>7</v>
      </c>
      <c r="J32" s="2" t="s">
        <v>8</v>
      </c>
      <c r="K32" s="2"/>
      <c r="L32" s="2" t="s">
        <v>7</v>
      </c>
      <c r="M32" s="2" t="s">
        <v>8</v>
      </c>
      <c r="N32" s="2"/>
      <c r="O32" s="2" t="s">
        <v>7</v>
      </c>
      <c r="P32" s="2" t="s">
        <v>8</v>
      </c>
      <c r="Q32" s="2"/>
      <c r="R32" s="11"/>
      <c r="S32" s="2"/>
    </row>
    <row r="33" spans="1:25">
      <c r="A33" t="s">
        <v>10</v>
      </c>
      <c r="C33">
        <v>200</v>
      </c>
      <c r="D33">
        <v>300</v>
      </c>
      <c r="F33">
        <v>300</v>
      </c>
      <c r="G33">
        <v>350</v>
      </c>
      <c r="I33">
        <v>350</v>
      </c>
      <c r="J33">
        <v>650</v>
      </c>
      <c r="L33">
        <v>650</v>
      </c>
      <c r="M33">
        <v>750</v>
      </c>
      <c r="O33">
        <v>750</v>
      </c>
      <c r="P33">
        <v>1000</v>
      </c>
    </row>
    <row r="34" spans="1:25">
      <c r="A34" t="s">
        <v>11</v>
      </c>
      <c r="B34" t="s">
        <v>12</v>
      </c>
      <c r="C34" s="6">
        <f>C33*0/100</f>
        <v>0</v>
      </c>
      <c r="D34" s="6">
        <f>D33*8/100</f>
        <v>24</v>
      </c>
      <c r="E34" s="6" t="s">
        <v>12</v>
      </c>
      <c r="F34" s="7">
        <f>F33*8/100</f>
        <v>24</v>
      </c>
      <c r="G34" s="7">
        <f>G33*8/100</f>
        <v>28</v>
      </c>
      <c r="H34" s="7" t="s">
        <v>12</v>
      </c>
      <c r="I34" s="6">
        <f>I33*8/100</f>
        <v>28</v>
      </c>
      <c r="J34" s="6">
        <f>J33*18/100</f>
        <v>117</v>
      </c>
      <c r="K34" s="6" t="s">
        <v>12</v>
      </c>
      <c r="L34" s="7">
        <f>L33*18/100</f>
        <v>117</v>
      </c>
      <c r="M34" s="7">
        <f>M33*18/100</f>
        <v>135</v>
      </c>
      <c r="N34" s="7" t="s">
        <v>12</v>
      </c>
      <c r="O34" s="6">
        <f>O33*18/100</f>
        <v>135</v>
      </c>
      <c r="P34" s="18">
        <f>P33*18/100</f>
        <v>180</v>
      </c>
      <c r="U34" t="s">
        <v>12</v>
      </c>
    </row>
    <row r="35" spans="1:25" s="2" customFormat="1" ht="15.75" thickBot="1">
      <c r="A35" t="s">
        <v>13</v>
      </c>
      <c r="B35"/>
      <c r="C35">
        <v>6</v>
      </c>
      <c r="D35"/>
      <c r="E35"/>
      <c r="F35">
        <v>8</v>
      </c>
      <c r="G35"/>
      <c r="H35"/>
      <c r="I35">
        <v>8</v>
      </c>
      <c r="J35"/>
      <c r="K35"/>
      <c r="L35">
        <v>5</v>
      </c>
      <c r="M35"/>
      <c r="N35"/>
      <c r="O35">
        <v>7</v>
      </c>
      <c r="P35"/>
      <c r="Q35"/>
      <c r="R35" s="10">
        <f>SUM(C35:Q35)</f>
        <v>34</v>
      </c>
      <c r="S35" t="s">
        <v>43</v>
      </c>
      <c r="T35" s="5"/>
      <c r="U35" s="5"/>
      <c r="V35" s="5"/>
      <c r="W35" s="5"/>
      <c r="X35" s="5"/>
      <c r="Y35" s="5"/>
    </row>
    <row r="36" spans="1:25">
      <c r="A36" t="s">
        <v>37</v>
      </c>
      <c r="C36">
        <v>0</v>
      </c>
      <c r="F36">
        <v>0</v>
      </c>
      <c r="I36">
        <v>0</v>
      </c>
      <c r="L36">
        <v>0</v>
      </c>
      <c r="O36">
        <v>0</v>
      </c>
    </row>
    <row r="37" spans="1:25">
      <c r="A37" t="s">
        <v>14</v>
      </c>
      <c r="D37">
        <f>D33</f>
        <v>300</v>
      </c>
      <c r="G37">
        <f>G33</f>
        <v>350</v>
      </c>
      <c r="J37">
        <f>J33</f>
        <v>650</v>
      </c>
      <c r="M37">
        <f>M33</f>
        <v>750</v>
      </c>
      <c r="P37">
        <f>P33</f>
        <v>1000</v>
      </c>
      <c r="R37" s="9">
        <f>SUM(C37:Q37)</f>
        <v>3050</v>
      </c>
      <c r="S37" t="s">
        <v>14</v>
      </c>
    </row>
    <row r="38" spans="1:25">
      <c r="A38" t="s">
        <v>15</v>
      </c>
      <c r="D38">
        <f>D34</f>
        <v>24</v>
      </c>
      <c r="G38">
        <f>G34</f>
        <v>28</v>
      </c>
      <c r="J38">
        <f>J34</f>
        <v>117</v>
      </c>
      <c r="M38">
        <f>M34</f>
        <v>135</v>
      </c>
      <c r="P38">
        <f>P34</f>
        <v>180</v>
      </c>
      <c r="R38" s="9">
        <f>SUM(C38:Q38)</f>
        <v>484</v>
      </c>
      <c r="S38" t="s">
        <v>15</v>
      </c>
    </row>
    <row r="39" spans="1:25">
      <c r="A39" t="s">
        <v>16</v>
      </c>
      <c r="D39">
        <f>C34+C35-C36</f>
        <v>6</v>
      </c>
      <c r="E39">
        <f>D34+D35-D36</f>
        <v>24</v>
      </c>
      <c r="F39" t="s">
        <v>12</v>
      </c>
      <c r="G39">
        <f>F34+F35-F36</f>
        <v>32</v>
      </c>
      <c r="H39" t="s">
        <v>12</v>
      </c>
      <c r="I39" t="s">
        <v>12</v>
      </c>
      <c r="J39">
        <f>I34+I35-I36</f>
        <v>36</v>
      </c>
      <c r="K39" t="s">
        <v>12</v>
      </c>
      <c r="L39" t="s">
        <v>12</v>
      </c>
      <c r="M39">
        <f>L34+L35-L36</f>
        <v>122</v>
      </c>
      <c r="N39" t="s">
        <v>12</v>
      </c>
      <c r="O39" t="s">
        <v>12</v>
      </c>
      <c r="P39">
        <f>O34+O35-O36</f>
        <v>142</v>
      </c>
      <c r="R39" s="9">
        <f>SUM(C39:Q39)</f>
        <v>362</v>
      </c>
      <c r="S39" t="s">
        <v>16</v>
      </c>
    </row>
    <row r="40" spans="1:25" s="4" customFormat="1">
      <c r="A40" s="4" t="s">
        <v>17</v>
      </c>
      <c r="B40" s="4" t="s">
        <v>12</v>
      </c>
      <c r="D40" s="4">
        <f>D38-D39</f>
        <v>18</v>
      </c>
      <c r="G40" s="4" t="s">
        <v>12</v>
      </c>
      <c r="J40" s="4">
        <f>J38-J39</f>
        <v>81</v>
      </c>
      <c r="M40" s="4">
        <f>M38-M39</f>
        <v>13</v>
      </c>
      <c r="P40" s="4">
        <f>P38-P39</f>
        <v>38</v>
      </c>
      <c r="R40" s="13">
        <f>SUM(B40:Q40)</f>
        <v>150</v>
      </c>
      <c r="S40" s="4" t="s">
        <v>20</v>
      </c>
    </row>
    <row r="41" spans="1:25" ht="15.75" thickBot="1">
      <c r="A41" s="2" t="s">
        <v>18</v>
      </c>
      <c r="B41" s="2"/>
      <c r="C41" s="2"/>
      <c r="D41" s="2"/>
      <c r="E41" s="2"/>
      <c r="F41" s="2"/>
      <c r="G41" s="2">
        <f>G39-G38</f>
        <v>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12">
        <f>R35+R40</f>
        <v>184</v>
      </c>
      <c r="S41" s="2" t="s">
        <v>19</v>
      </c>
    </row>
    <row r="42" spans="1:25">
      <c r="C42" t="s">
        <v>12</v>
      </c>
      <c r="R42" s="10">
        <f>R41-P34</f>
        <v>4</v>
      </c>
      <c r="S42" s="3" t="s">
        <v>22</v>
      </c>
    </row>
    <row r="43" spans="1:25">
      <c r="R43" s="10">
        <f>G41+D41+J41+M41+P41</f>
        <v>4</v>
      </c>
      <c r="S43" s="3" t="s">
        <v>26</v>
      </c>
    </row>
    <row r="44" spans="1:25">
      <c r="R44" s="10">
        <f>R42-R43</f>
        <v>0</v>
      </c>
      <c r="S44" s="3" t="s">
        <v>28</v>
      </c>
    </row>
    <row r="45" spans="1:25">
      <c r="R45" s="10"/>
      <c r="S45" s="3"/>
    </row>
    <row r="46" spans="1:25" ht="18.75">
      <c r="C46" s="14" t="s">
        <v>46</v>
      </c>
      <c r="R46" s="10"/>
    </row>
    <row r="47" spans="1:25" ht="18.75">
      <c r="C47" s="14" t="s">
        <v>45</v>
      </c>
    </row>
    <row r="48" spans="1:25">
      <c r="C48" t="s">
        <v>51</v>
      </c>
    </row>
    <row r="49" spans="1:25">
      <c r="C49" t="s">
        <v>52</v>
      </c>
    </row>
    <row r="51" spans="1:25">
      <c r="B51" t="s">
        <v>12</v>
      </c>
      <c r="C51" t="s">
        <v>1</v>
      </c>
      <c r="D51" s="1"/>
      <c r="E51" s="1"/>
      <c r="F51" t="s">
        <v>2</v>
      </c>
      <c r="G51" s="1"/>
      <c r="H51" s="1"/>
      <c r="I51" t="s">
        <v>3</v>
      </c>
      <c r="J51" s="1"/>
      <c r="K51" s="1"/>
      <c r="L51" t="s">
        <v>4</v>
      </c>
      <c r="M51" s="1"/>
      <c r="N51" s="1"/>
      <c r="O51" t="s">
        <v>5</v>
      </c>
      <c r="P51" s="1"/>
      <c r="R51" s="10" t="s">
        <v>6</v>
      </c>
    </row>
    <row r="52" spans="1:25" ht="15.75" thickBot="1">
      <c r="A52" s="2"/>
      <c r="B52" s="2"/>
      <c r="C52" s="2" t="s">
        <v>7</v>
      </c>
      <c r="D52" s="2" t="s">
        <v>8</v>
      </c>
      <c r="E52" s="2"/>
      <c r="F52" s="2" t="s">
        <v>9</v>
      </c>
      <c r="G52" s="2" t="s">
        <v>8</v>
      </c>
      <c r="H52" s="2"/>
      <c r="I52" s="2" t="s">
        <v>7</v>
      </c>
      <c r="J52" s="2" t="s">
        <v>8</v>
      </c>
      <c r="K52" s="2"/>
      <c r="L52" s="2" t="s">
        <v>7</v>
      </c>
      <c r="M52" s="2" t="s">
        <v>8</v>
      </c>
      <c r="N52" s="2"/>
      <c r="O52" s="2" t="s">
        <v>7</v>
      </c>
      <c r="P52" s="2" t="s">
        <v>8</v>
      </c>
      <c r="Q52" s="2"/>
      <c r="R52" s="11"/>
      <c r="S52" s="2"/>
      <c r="T52" s="2"/>
      <c r="U52" s="2"/>
    </row>
    <row r="53" spans="1:25">
      <c r="A53" t="s">
        <v>10</v>
      </c>
      <c r="C53">
        <v>200</v>
      </c>
      <c r="D53">
        <v>300</v>
      </c>
      <c r="F53">
        <v>300</v>
      </c>
      <c r="G53">
        <v>350</v>
      </c>
      <c r="I53">
        <v>350</v>
      </c>
      <c r="J53">
        <v>650</v>
      </c>
      <c r="L53">
        <v>650</v>
      </c>
      <c r="M53">
        <v>750</v>
      </c>
      <c r="O53">
        <v>750</v>
      </c>
      <c r="P53">
        <v>1000</v>
      </c>
    </row>
    <row r="54" spans="1:25">
      <c r="A54" t="s">
        <v>11</v>
      </c>
      <c r="B54" t="s">
        <v>12</v>
      </c>
      <c r="C54" s="6">
        <f>C53*0/100</f>
        <v>0</v>
      </c>
      <c r="D54" s="6">
        <f>D53*18/100</f>
        <v>54</v>
      </c>
      <c r="E54" s="6" t="s">
        <v>12</v>
      </c>
      <c r="F54" s="7">
        <f>F53*18/100</f>
        <v>54</v>
      </c>
      <c r="G54" s="7">
        <f>G53*18/100</f>
        <v>63</v>
      </c>
      <c r="H54" s="7" t="s">
        <v>12</v>
      </c>
      <c r="I54" s="6">
        <f>I53*18/100</f>
        <v>63</v>
      </c>
      <c r="J54" s="6">
        <f>J53*18/100</f>
        <v>117</v>
      </c>
      <c r="K54" s="6" t="s">
        <v>12</v>
      </c>
      <c r="L54" s="7">
        <f>L53*18/100</f>
        <v>117</v>
      </c>
      <c r="M54" s="7">
        <f>M53*18/100</f>
        <v>135</v>
      </c>
      <c r="N54" s="7" t="s">
        <v>12</v>
      </c>
      <c r="O54" s="6">
        <f>O53*18/100</f>
        <v>135</v>
      </c>
      <c r="P54" s="18">
        <f>P53*18/100</f>
        <v>180</v>
      </c>
      <c r="U54" t="s">
        <v>12</v>
      </c>
    </row>
    <row r="55" spans="1:25" s="2" customFormat="1" ht="15.75" thickBot="1">
      <c r="A55" t="s">
        <v>13</v>
      </c>
      <c r="B55"/>
      <c r="C55">
        <v>6</v>
      </c>
      <c r="D55"/>
      <c r="E55"/>
      <c r="F55">
        <v>4</v>
      </c>
      <c r="G55"/>
      <c r="H55"/>
      <c r="I55">
        <v>8</v>
      </c>
      <c r="J55"/>
      <c r="K55"/>
      <c r="L55">
        <v>5</v>
      </c>
      <c r="M55"/>
      <c r="N55"/>
      <c r="O55">
        <v>7</v>
      </c>
      <c r="P55"/>
      <c r="Q55"/>
      <c r="R55" s="10">
        <f>SUM(C55:Q55)</f>
        <v>30</v>
      </c>
      <c r="S55" t="s">
        <v>43</v>
      </c>
      <c r="T55" s="5"/>
      <c r="U55" s="5"/>
      <c r="V55" s="5"/>
      <c r="W55" s="5"/>
      <c r="X55" s="5"/>
      <c r="Y55" s="5"/>
    </row>
    <row r="56" spans="1:25">
      <c r="A56" t="s">
        <v>37</v>
      </c>
      <c r="C56">
        <v>1</v>
      </c>
      <c r="F56">
        <v>1</v>
      </c>
      <c r="I56">
        <v>1</v>
      </c>
      <c r="L56">
        <v>1</v>
      </c>
      <c r="M56" t="s">
        <v>12</v>
      </c>
      <c r="O56">
        <v>1</v>
      </c>
    </row>
    <row r="57" spans="1:25">
      <c r="A57" t="s">
        <v>14</v>
      </c>
      <c r="D57">
        <f>D53</f>
        <v>300</v>
      </c>
      <c r="G57">
        <f>G53</f>
        <v>350</v>
      </c>
      <c r="J57">
        <f>J53</f>
        <v>650</v>
      </c>
      <c r="M57">
        <f>M53</f>
        <v>750</v>
      </c>
      <c r="O57" t="s">
        <v>12</v>
      </c>
      <c r="P57">
        <f>P53</f>
        <v>1000</v>
      </c>
      <c r="R57" s="9">
        <f>SUM(C57:Q57)</f>
        <v>3050</v>
      </c>
      <c r="S57" t="s">
        <v>14</v>
      </c>
    </row>
    <row r="58" spans="1:25">
      <c r="A58" t="s">
        <v>15</v>
      </c>
      <c r="D58">
        <f>D54</f>
        <v>54</v>
      </c>
      <c r="G58">
        <f>G54</f>
        <v>63</v>
      </c>
      <c r="J58">
        <f>J54</f>
        <v>117</v>
      </c>
      <c r="M58">
        <f>M54</f>
        <v>135</v>
      </c>
      <c r="P58">
        <f>P54</f>
        <v>180</v>
      </c>
      <c r="R58" s="9">
        <f>SUM(C58:Q58)</f>
        <v>549</v>
      </c>
      <c r="S58" t="s">
        <v>15</v>
      </c>
    </row>
    <row r="59" spans="1:25">
      <c r="A59" t="s">
        <v>16</v>
      </c>
      <c r="D59">
        <f>C54+C55-C56</f>
        <v>5</v>
      </c>
      <c r="E59">
        <f>D54+D55-D56</f>
        <v>54</v>
      </c>
      <c r="F59" t="s">
        <v>12</v>
      </c>
      <c r="G59">
        <f>F54+F55-F56</f>
        <v>57</v>
      </c>
      <c r="H59" t="s">
        <v>12</v>
      </c>
      <c r="I59" t="s">
        <v>12</v>
      </c>
      <c r="J59">
        <f>I54+I55-I56</f>
        <v>70</v>
      </c>
      <c r="K59" t="s">
        <v>12</v>
      </c>
      <c r="L59" t="s">
        <v>12</v>
      </c>
      <c r="M59">
        <f>L54+L55-L56</f>
        <v>121</v>
      </c>
      <c r="N59" t="s">
        <v>12</v>
      </c>
      <c r="O59" t="s">
        <v>12</v>
      </c>
      <c r="P59">
        <f>O54+O55-O56</f>
        <v>141</v>
      </c>
      <c r="R59" s="9">
        <f>SUM(C59:Q59)</f>
        <v>448</v>
      </c>
      <c r="S59" t="s">
        <v>16</v>
      </c>
    </row>
    <row r="60" spans="1:25" s="4" customFormat="1">
      <c r="A60" s="4" t="s">
        <v>17</v>
      </c>
      <c r="B60" s="4" t="s">
        <v>12</v>
      </c>
      <c r="D60" s="4">
        <f>D58-D59</f>
        <v>49</v>
      </c>
      <c r="G60" s="4">
        <f>G58-G59</f>
        <v>6</v>
      </c>
      <c r="J60" s="4">
        <f>J58-J59</f>
        <v>47</v>
      </c>
      <c r="M60" s="4">
        <f>M58-M59</f>
        <v>14</v>
      </c>
      <c r="O60" s="4" t="s">
        <v>12</v>
      </c>
      <c r="P60" s="4">
        <f>P58-P59</f>
        <v>39</v>
      </c>
      <c r="R60" s="13">
        <f>SUM(B60:Q60)</f>
        <v>155</v>
      </c>
      <c r="S60" s="4" t="s">
        <v>20</v>
      </c>
    </row>
    <row r="61" spans="1:25" ht="15.75" thickBot="1">
      <c r="A61" s="2" t="s">
        <v>18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2">
        <f>R55+R60</f>
        <v>185</v>
      </c>
      <c r="S61" s="2" t="s">
        <v>19</v>
      </c>
      <c r="T61" s="2"/>
      <c r="U61" s="2"/>
    </row>
    <row r="62" spans="1:25">
      <c r="C62" t="s">
        <v>12</v>
      </c>
      <c r="R62" s="10">
        <f>R61-P54</f>
        <v>5</v>
      </c>
      <c r="S62" s="3" t="s">
        <v>27</v>
      </c>
    </row>
    <row r="63" spans="1:25">
      <c r="R63" s="10">
        <f>G61+D61+J61+M61+P61</f>
        <v>0</v>
      </c>
      <c r="S63" s="3" t="s">
        <v>26</v>
      </c>
    </row>
    <row r="64" spans="1:25">
      <c r="R64" s="10">
        <f>R62-R63</f>
        <v>5</v>
      </c>
      <c r="S64" s="3" t="s">
        <v>28</v>
      </c>
    </row>
    <row r="67" spans="1:26" ht="18.75">
      <c r="C67" s="14" t="s">
        <v>38</v>
      </c>
      <c r="R67" s="10"/>
    </row>
    <row r="68" spans="1:26">
      <c r="C68" s="8"/>
    </row>
    <row r="69" spans="1:26">
      <c r="B69" t="s">
        <v>12</v>
      </c>
      <c r="C69" t="s">
        <v>1</v>
      </c>
      <c r="D69" s="1"/>
      <c r="E69" s="1"/>
      <c r="F69" t="s">
        <v>2</v>
      </c>
      <c r="G69" s="1"/>
      <c r="H69" s="1"/>
      <c r="I69" t="s">
        <v>3</v>
      </c>
      <c r="J69" s="1"/>
      <c r="K69" s="1"/>
      <c r="L69" t="s">
        <v>4</v>
      </c>
      <c r="M69" s="1"/>
      <c r="N69" s="1"/>
      <c r="O69" t="s">
        <v>5</v>
      </c>
      <c r="P69" s="1"/>
      <c r="R69" s="10" t="s">
        <v>6</v>
      </c>
    </row>
    <row r="70" spans="1:26" ht="15.75" thickBot="1">
      <c r="A70" s="2"/>
      <c r="B70" s="2"/>
      <c r="C70" s="2" t="s">
        <v>7</v>
      </c>
      <c r="D70" s="2" t="s">
        <v>8</v>
      </c>
      <c r="E70" s="2"/>
      <c r="F70" s="2" t="s">
        <v>9</v>
      </c>
      <c r="G70" s="2" t="s">
        <v>8</v>
      </c>
      <c r="H70" s="2"/>
      <c r="I70" s="2" t="s">
        <v>7</v>
      </c>
      <c r="J70" s="2" t="s">
        <v>8</v>
      </c>
      <c r="K70" s="2"/>
      <c r="L70" s="2" t="s">
        <v>7</v>
      </c>
      <c r="M70" s="2" t="s">
        <v>8</v>
      </c>
      <c r="N70" s="2"/>
      <c r="O70" s="2" t="s">
        <v>7</v>
      </c>
      <c r="P70" s="2" t="s">
        <v>8</v>
      </c>
      <c r="Q70" s="2"/>
      <c r="R70" s="11"/>
      <c r="S70" s="2"/>
      <c r="T70" s="2"/>
      <c r="U70" s="2"/>
    </row>
    <row r="71" spans="1:26">
      <c r="A71" t="s">
        <v>10</v>
      </c>
      <c r="C71">
        <v>200</v>
      </c>
      <c r="D71">
        <v>300</v>
      </c>
      <c r="F71">
        <v>300</v>
      </c>
      <c r="G71">
        <v>350</v>
      </c>
      <c r="I71">
        <v>350</v>
      </c>
      <c r="J71">
        <v>650</v>
      </c>
      <c r="L71">
        <v>650</v>
      </c>
      <c r="M71">
        <v>750</v>
      </c>
      <c r="O71">
        <v>750</v>
      </c>
      <c r="P71">
        <v>1000</v>
      </c>
    </row>
    <row r="72" spans="1:26">
      <c r="A72" t="s">
        <v>11</v>
      </c>
      <c r="B72" t="s">
        <v>12</v>
      </c>
      <c r="C72" s="6">
        <f>C71*0/100</f>
        <v>0</v>
      </c>
      <c r="D72" s="6">
        <f>D71*18/100</f>
        <v>54</v>
      </c>
      <c r="E72" s="6" t="s">
        <v>12</v>
      </c>
      <c r="F72" s="7">
        <f>F71*18/100</f>
        <v>54</v>
      </c>
      <c r="G72" s="7">
        <f>G71*18/100</f>
        <v>63</v>
      </c>
      <c r="H72" s="7" t="s">
        <v>12</v>
      </c>
      <c r="I72" s="6">
        <f>I71*18/100</f>
        <v>63</v>
      </c>
      <c r="J72" s="6">
        <f>J71*18/100</f>
        <v>117</v>
      </c>
      <c r="K72" s="6" t="s">
        <v>12</v>
      </c>
      <c r="L72" s="7">
        <f>L71*18/100</f>
        <v>117</v>
      </c>
      <c r="M72" s="7">
        <f>M71*18/100</f>
        <v>135</v>
      </c>
      <c r="N72" s="7" t="s">
        <v>12</v>
      </c>
      <c r="O72" s="6">
        <f>O71*18/100</f>
        <v>135</v>
      </c>
      <c r="P72" s="18">
        <f>P71*18/100</f>
        <v>180</v>
      </c>
      <c r="U72" t="s">
        <v>12</v>
      </c>
    </row>
    <row r="73" spans="1:26" s="2" customFormat="1" ht="15.75" thickBot="1">
      <c r="A73" t="s">
        <v>13</v>
      </c>
      <c r="B73"/>
      <c r="C73">
        <v>6</v>
      </c>
      <c r="D73"/>
      <c r="E73"/>
      <c r="F73">
        <v>14</v>
      </c>
      <c r="G73"/>
      <c r="H73"/>
      <c r="I73">
        <v>8</v>
      </c>
      <c r="J73"/>
      <c r="K73"/>
      <c r="L73">
        <v>5</v>
      </c>
      <c r="M73"/>
      <c r="N73"/>
      <c r="O73">
        <v>7</v>
      </c>
      <c r="P73"/>
      <c r="Q73"/>
      <c r="R73" s="10">
        <f>SUM(C73:Q73)</f>
        <v>40</v>
      </c>
      <c r="S73" t="s">
        <v>43</v>
      </c>
      <c r="T73" s="17"/>
      <c r="U73" s="17"/>
      <c r="V73" s="17"/>
      <c r="W73" s="17"/>
      <c r="X73" s="17"/>
      <c r="Y73" s="17"/>
      <c r="Z73" s="16"/>
    </row>
    <row r="74" spans="1:26">
      <c r="A74" t="s">
        <v>37</v>
      </c>
      <c r="C74">
        <v>1</v>
      </c>
      <c r="F74">
        <v>1</v>
      </c>
      <c r="I74">
        <v>1</v>
      </c>
      <c r="L74">
        <v>1</v>
      </c>
      <c r="M74" t="s">
        <v>12</v>
      </c>
      <c r="O74">
        <v>1</v>
      </c>
    </row>
    <row r="75" spans="1:26">
      <c r="A75" t="s">
        <v>14</v>
      </c>
      <c r="D75">
        <f>D71</f>
        <v>300</v>
      </c>
      <c r="G75">
        <f>G71</f>
        <v>350</v>
      </c>
      <c r="J75">
        <f>J71</f>
        <v>650</v>
      </c>
      <c r="M75">
        <f>M71</f>
        <v>750</v>
      </c>
      <c r="O75" t="s">
        <v>12</v>
      </c>
      <c r="P75">
        <f>P71</f>
        <v>1000</v>
      </c>
      <c r="R75" s="9">
        <f>SUM(C75:Q75)</f>
        <v>3050</v>
      </c>
      <c r="S75" t="s">
        <v>14</v>
      </c>
    </row>
    <row r="76" spans="1:26">
      <c r="A76" t="s">
        <v>15</v>
      </c>
      <c r="D76">
        <f>D72</f>
        <v>54</v>
      </c>
      <c r="G76">
        <f>G72</f>
        <v>63</v>
      </c>
      <c r="J76">
        <f>J72</f>
        <v>117</v>
      </c>
      <c r="M76">
        <f>M72</f>
        <v>135</v>
      </c>
      <c r="P76">
        <f>P72</f>
        <v>180</v>
      </c>
      <c r="R76" s="9">
        <f>SUM(C76:Q76)</f>
        <v>549</v>
      </c>
      <c r="S76" t="s">
        <v>15</v>
      </c>
    </row>
    <row r="77" spans="1:26">
      <c r="A77" t="s">
        <v>16</v>
      </c>
      <c r="D77">
        <f>C72+C73-C74</f>
        <v>5</v>
      </c>
      <c r="E77">
        <f>D72+D73-D74</f>
        <v>54</v>
      </c>
      <c r="F77" t="s">
        <v>12</v>
      </c>
      <c r="G77">
        <f>F72+F73-F74</f>
        <v>67</v>
      </c>
      <c r="H77" t="s">
        <v>12</v>
      </c>
      <c r="I77" t="s">
        <v>12</v>
      </c>
      <c r="J77">
        <f>I72+I73-I74</f>
        <v>70</v>
      </c>
      <c r="K77" t="s">
        <v>12</v>
      </c>
      <c r="L77" t="s">
        <v>12</v>
      </c>
      <c r="M77">
        <f>L72+L73-L74</f>
        <v>121</v>
      </c>
      <c r="N77" t="s">
        <v>12</v>
      </c>
      <c r="O77" t="s">
        <v>12</v>
      </c>
      <c r="P77">
        <f>O72+O73-O74</f>
        <v>141</v>
      </c>
      <c r="R77" s="9">
        <f>SUM(C77:Q77)</f>
        <v>458</v>
      </c>
      <c r="S77" t="s">
        <v>16</v>
      </c>
    </row>
    <row r="78" spans="1:26" s="4" customFormat="1">
      <c r="A78" s="4" t="s">
        <v>17</v>
      </c>
      <c r="B78" s="4" t="s">
        <v>12</v>
      </c>
      <c r="D78" s="4">
        <f>D76-D77</f>
        <v>49</v>
      </c>
      <c r="G78" s="4" t="s">
        <v>12</v>
      </c>
      <c r="J78" s="4">
        <f>J76-J77</f>
        <v>47</v>
      </c>
      <c r="M78" s="4">
        <f>M76-M77</f>
        <v>14</v>
      </c>
      <c r="O78" s="4" t="s">
        <v>12</v>
      </c>
      <c r="P78" s="4">
        <f>P76-P77</f>
        <v>39</v>
      </c>
      <c r="R78" s="13">
        <f>SUM(B78:Q78)</f>
        <v>149</v>
      </c>
      <c r="S78" s="4" t="s">
        <v>20</v>
      </c>
    </row>
    <row r="79" spans="1:26" ht="15.75" thickBot="1">
      <c r="A79" s="2" t="s">
        <v>18</v>
      </c>
      <c r="B79" s="2"/>
      <c r="C79" s="2"/>
      <c r="D79" s="2"/>
      <c r="E79" s="2"/>
      <c r="F79" s="2"/>
      <c r="G79" s="2">
        <f>G77-G76</f>
        <v>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12">
        <f>R73+R78</f>
        <v>189</v>
      </c>
      <c r="S79" s="2" t="s">
        <v>19</v>
      </c>
      <c r="T79" s="2"/>
      <c r="U79" s="2"/>
    </row>
    <row r="80" spans="1:26">
      <c r="C80" t="s">
        <v>12</v>
      </c>
      <c r="R80" s="10">
        <f>R79-P72</f>
        <v>9</v>
      </c>
      <c r="S80" s="3" t="s">
        <v>27</v>
      </c>
    </row>
    <row r="81" spans="3:19">
      <c r="R81" s="10">
        <f>G79+D79+J79+M79+P79</f>
        <v>4</v>
      </c>
      <c r="S81" s="3" t="s">
        <v>26</v>
      </c>
    </row>
    <row r="82" spans="3:19">
      <c r="R82" s="10">
        <f>R80-R81</f>
        <v>5</v>
      </c>
      <c r="S82" s="3" t="s">
        <v>28</v>
      </c>
    </row>
    <row r="85" spans="3:19">
      <c r="C85" s="19" t="s">
        <v>30</v>
      </c>
      <c r="D85" s="19"/>
      <c r="E85" s="19"/>
      <c r="F85" s="19"/>
      <c r="G85" s="19"/>
      <c r="H85" s="19"/>
      <c r="I85" s="19"/>
    </row>
    <row r="86" spans="3:19">
      <c r="C86" s="20" t="s">
        <v>32</v>
      </c>
      <c r="D86" s="19" t="s">
        <v>31</v>
      </c>
      <c r="E86" s="19"/>
      <c r="F86" s="19"/>
      <c r="G86" s="19"/>
      <c r="H86" s="19"/>
      <c r="I86" s="19"/>
    </row>
    <row r="87" spans="3:19">
      <c r="C87" s="20" t="s">
        <v>33</v>
      </c>
      <c r="D87" s="19" t="s">
        <v>48</v>
      </c>
      <c r="E87" s="19"/>
      <c r="F87" s="19"/>
      <c r="G87" s="19"/>
      <c r="H87" s="19"/>
      <c r="I87" s="19"/>
    </row>
    <row r="88" spans="3:19">
      <c r="C88" s="20" t="s">
        <v>34</v>
      </c>
      <c r="D88" s="19" t="s">
        <v>49</v>
      </c>
      <c r="E88" s="19"/>
      <c r="F88" s="19"/>
      <c r="G88" s="19"/>
      <c r="H88" s="19"/>
      <c r="I88" s="19"/>
    </row>
    <row r="89" spans="3:19">
      <c r="C89" s="20" t="s">
        <v>47</v>
      </c>
      <c r="D89" s="19" t="s">
        <v>50</v>
      </c>
      <c r="E89" s="19"/>
      <c r="F89" s="19"/>
      <c r="G89" s="19"/>
      <c r="H89" s="19"/>
      <c r="I89" s="19"/>
    </row>
    <row r="90" spans="3:19">
      <c r="C90" s="19"/>
      <c r="D90" s="19"/>
      <c r="E90" s="19"/>
      <c r="F90" s="19"/>
      <c r="G90" s="19"/>
      <c r="H90" s="19"/>
      <c r="I90" s="19"/>
    </row>
    <row r="91" spans="3:19">
      <c r="C91" s="19" t="s">
        <v>29</v>
      </c>
      <c r="D91" s="19"/>
      <c r="E91" s="19"/>
      <c r="F91" s="19"/>
      <c r="G91" s="19"/>
      <c r="H91" s="19"/>
      <c r="I91" s="19"/>
    </row>
    <row r="92" spans="3:19">
      <c r="C92" s="19" t="s">
        <v>35</v>
      </c>
      <c r="D92" s="19"/>
      <c r="E92" s="19"/>
      <c r="F92" s="19"/>
      <c r="G92" s="19"/>
      <c r="H92" s="19"/>
      <c r="I92" s="19"/>
    </row>
    <row r="93" spans="3:19">
      <c r="C93" s="19" t="s">
        <v>36</v>
      </c>
      <c r="D93" s="19"/>
      <c r="E93" s="19"/>
      <c r="F93" s="19"/>
      <c r="G93" s="19"/>
      <c r="H93" s="19"/>
      <c r="I93" s="19"/>
    </row>
    <row r="94" spans="3:19">
      <c r="C94" t="s">
        <v>12</v>
      </c>
    </row>
    <row r="97" spans="3:4">
      <c r="C97" s="19" t="s">
        <v>40</v>
      </c>
      <c r="D97" s="19"/>
    </row>
    <row r="98" spans="3:4">
      <c r="C98" s="19" t="s">
        <v>56</v>
      </c>
      <c r="D98" s="19"/>
    </row>
    <row r="99" spans="3:4">
      <c r="C99" s="19" t="s">
        <v>55</v>
      </c>
      <c r="D99" s="19"/>
    </row>
    <row r="100" spans="3:4">
      <c r="C100" s="19">
        <v>5326440020</v>
      </c>
      <c r="D100" s="19"/>
    </row>
    <row r="101" spans="3:4">
      <c r="C101" s="15" t="s">
        <v>42</v>
      </c>
    </row>
    <row r="102" spans="3:4">
      <c r="C102" s="15" t="s">
        <v>41</v>
      </c>
    </row>
  </sheetData>
  <phoneticPr fontId="0" type="noConversion"/>
  <hyperlinks>
    <hyperlink ref="C102" r:id="rId1"/>
    <hyperlink ref="C10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OMER</cp:lastModifiedBy>
  <dcterms:created xsi:type="dcterms:W3CDTF">2013-09-04T10:21:08Z</dcterms:created>
  <dcterms:modified xsi:type="dcterms:W3CDTF">2013-09-21T18:48:55Z</dcterms:modified>
</cp:coreProperties>
</file>